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CD_stavby\Sona\MS_Uvoz 57_ZATEPLENI_stavba\1_SOUTĚŽ_E-ZAK\"/>
    </mc:Choice>
  </mc:AlternateContent>
  <bookViews>
    <workbookView xWindow="0" yWindow="0" windowWidth="20490" windowHeight="7065"/>
  </bookViews>
  <sheets>
    <sheet name="VV_oprava opěrné stěny" sheetId="1" r:id="rId1"/>
  </sheets>
  <definedNames>
    <definedName name="_xlnm._FilterDatabase" localSheetId="0" hidden="1">'VV_oprava opěrné stěny'!$A$6:$T$46</definedName>
    <definedName name="_xlnm.Print_Area" localSheetId="0">'VV_oprava opěrné stěny'!$A$1:$G$45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1" i="1" l="1"/>
  <c r="L41" i="1"/>
  <c r="L40" i="1" s="1"/>
  <c r="J41" i="1"/>
  <c r="J40" i="1" s="1"/>
  <c r="G41" i="1"/>
  <c r="N40" i="1"/>
  <c r="N39" i="1"/>
  <c r="L39" i="1"/>
  <c r="J39" i="1"/>
  <c r="G39" i="1"/>
  <c r="N38" i="1"/>
  <c r="L38" i="1"/>
  <c r="J38" i="1"/>
  <c r="G38" i="1"/>
  <c r="N37" i="1"/>
  <c r="L37" i="1"/>
  <c r="J37" i="1"/>
  <c r="G37" i="1"/>
  <c r="N34" i="1"/>
  <c r="L34" i="1"/>
  <c r="J34" i="1"/>
  <c r="G34" i="1"/>
  <c r="N31" i="1"/>
  <c r="L31" i="1"/>
  <c r="J31" i="1"/>
  <c r="G31" i="1"/>
  <c r="N28" i="1"/>
  <c r="L28" i="1"/>
  <c r="J28" i="1"/>
  <c r="G28" i="1"/>
  <c r="N27" i="1"/>
  <c r="L27" i="1"/>
  <c r="J27" i="1"/>
  <c r="G27" i="1"/>
  <c r="N26" i="1"/>
  <c r="L26" i="1"/>
  <c r="J26" i="1"/>
  <c r="G26" i="1"/>
  <c r="N12" i="1"/>
  <c r="L12" i="1"/>
  <c r="J12" i="1"/>
  <c r="G12" i="1"/>
  <c r="R9" i="1"/>
  <c r="N8" i="1"/>
  <c r="N7" i="1" s="1"/>
  <c r="L8" i="1"/>
  <c r="L7" i="1" s="1"/>
  <c r="J8" i="1"/>
  <c r="J7" i="1" s="1"/>
  <c r="G8" i="1"/>
  <c r="J11" i="1" l="1"/>
  <c r="L11" i="1"/>
  <c r="N11" i="1"/>
  <c r="G40" i="1"/>
  <c r="G7" i="1"/>
  <c r="G11" i="1"/>
  <c r="G44" i="1" l="1"/>
</calcChain>
</file>

<file path=xl/sharedStrings.xml><?xml version="1.0" encoding="utf-8"?>
<sst xmlns="http://schemas.openxmlformats.org/spreadsheetml/2006/main" count="133" uniqueCount="81">
  <si>
    <t xml:space="preserve">Položkový rozpočet </t>
  </si>
  <si>
    <t>#TypZaznamu#</t>
  </si>
  <si>
    <t>MŠ Brno, Úvoz 57 - oprava opěrné stěny</t>
  </si>
  <si>
    <t>STA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</si>
  <si>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</si>
  <si>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</si>
  <si>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</si>
  <si>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</si>
  <si>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</si>
  <si>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</si>
  <si>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</si>
  <si>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</si>
  <si>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hmotnost / MJ</t>
  </si>
  <si>
    <t>hmotnost celk.(t)</t>
  </si>
  <si>
    <t>dem. hmotnost / MJ</t>
  </si>
  <si>
    <t>dem. hmotnost celk.(t)</t>
  </si>
  <si>
    <t>Nhod / MJ</t>
  </si>
  <si>
    <t>Nhod celk.</t>
  </si>
  <si>
    <t>Díl:</t>
  </si>
  <si>
    <t>3</t>
  </si>
  <si>
    <t>Svislé a kompletní konstrukce</t>
  </si>
  <si>
    <t>DIL</t>
  </si>
  <si>
    <t>380941213R00</t>
  </si>
  <si>
    <t>Výztuž helikální 1x d 8 mm, drážka, železobeton</t>
  </si>
  <si>
    <t>m</t>
  </si>
  <si>
    <t>POL1_0</t>
  </si>
  <si>
    <t>V položce jsou zakalkulovány náklady: - frézování drážek, vrtání vrtů v ŽB nebo v cihelném zdivu - zbavení drážky nebo vrtu hrubších nečistot a prachových částí - vypláchnutí drážky nebo vrtu vodou - vlepení nerezové austenitické oceli tzv. "helikální výztuže" do kotevní malty včetně dodávky materiálu</t>
  </si>
  <si>
    <t>POP</t>
  </si>
  <si>
    <t>0,6*3*4</t>
  </si>
  <si>
    <t>VV</t>
  </si>
  <si>
    <t>62</t>
  </si>
  <si>
    <t>Upravy povrchů vnější</t>
  </si>
  <si>
    <t>622903111R00</t>
  </si>
  <si>
    <t>Očištění zdí a valů před opravou, ručně</t>
  </si>
  <si>
    <t>m2</t>
  </si>
  <si>
    <t>plocha stěn opěrného zdiva - při průměrných výškách:</t>
  </si>
  <si>
    <t>1,08*1,3+1,02*1,3</t>
  </si>
  <si>
    <t>1,06*1,5</t>
  </si>
  <si>
    <t>(1,04+0,75)/2*5,2</t>
  </si>
  <si>
    <t>(0,75+1+0,6)/3*5</t>
  </si>
  <si>
    <t>(1,02+1,2+0,97)/3*3,6</t>
  </si>
  <si>
    <t>0,97*3,9</t>
  </si>
  <si>
    <t>(0,73+0,6+1)/3*5,5</t>
  </si>
  <si>
    <t>Mezisoučet</t>
  </si>
  <si>
    <t>horní krycí desky:</t>
  </si>
  <si>
    <t>(0,43*2+0,115*2-0,26)*(1,3+1,5+5,2+5)</t>
  </si>
  <si>
    <t>(0,43*2+0,115*2-0,26)*(1,3+3,6+3,9+5,5)</t>
  </si>
  <si>
    <t>622904112R00</t>
  </si>
  <si>
    <t>Očištění fasád tlakovou vodou složitost 1 - 2</t>
  </si>
  <si>
    <t>614471715R00</t>
  </si>
  <si>
    <t>Vyspravení beton. konstrukcí - adhézní můstek</t>
  </si>
  <si>
    <t>622474110R00</t>
  </si>
  <si>
    <t>Reprofilace beton.povrchů sanační maltou, tl.10 mm</t>
  </si>
  <si>
    <t>předpoklad 1/2 plochy:</t>
  </si>
  <si>
    <t>47,43/2</t>
  </si>
  <si>
    <t>622474130R00</t>
  </si>
  <si>
    <t>Reprofilace beton.povrchů sanační maltou, tl.30 mm</t>
  </si>
  <si>
    <t>622481211RT8</t>
  </si>
  <si>
    <t>Montáž výztužné sítě(perlinky)do stěrky-vněj.stěny, včetně výztužné sítě a stěrkového tmelu Cemix</t>
  </si>
  <si>
    <t>pouze stěny:</t>
  </si>
  <si>
    <t>24,77</t>
  </si>
  <si>
    <t>622421491R00</t>
  </si>
  <si>
    <t>Doplňky zatepl. systémů, rohová lišta</t>
  </si>
  <si>
    <t>602011195R00</t>
  </si>
  <si>
    <t>Podkladní nátěr na stěnách pod mozaikové omítky barevné Cemix</t>
  </si>
  <si>
    <t>602011189R00</t>
  </si>
  <si>
    <t>Omítka na stěnách mozaiková Cemix, ručně</t>
  </si>
  <si>
    <t>99</t>
  </si>
  <si>
    <t>Staveništní přesun hmot</t>
  </si>
  <si>
    <t>999281105R00</t>
  </si>
  <si>
    <t>Přesun hmot pro opravy a údržbu do výšky 6 m</t>
  </si>
  <si>
    <t>t</t>
  </si>
  <si>
    <t>0,07+2,14</t>
  </si>
  <si>
    <t/>
  </si>
  <si>
    <t>SUM</t>
  </si>
  <si>
    <t>END</t>
  </si>
  <si>
    <t>Stavba:</t>
  </si>
  <si>
    <t>Rozpočet:</t>
  </si>
  <si>
    <t>Oprava opěrné stěny</t>
  </si>
  <si>
    <t>bez DPH</t>
  </si>
  <si>
    <t>21% DPH vyčíslete na "Krycím listu nabídky" viz. příloha Výzvy k podání cenové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</si>
</sst>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i/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0" fontId="0" fillId="2" borderId="4" xfId="0" applyFill="1" applyBorder="1"/>
    <xf numFmtId="49" fontId="0" fillId="2" borderId="4" xfId="0" applyNumberFormat="1" applyFill="1" applyBorder="1"/>
    <xf numFmtId="0" fontId="0" fillId="2" borderId="5" xfId="0" applyFill="1" applyBorder="1"/>
    <xf numFmtId="0" fontId="0" fillId="2" borderId="6" xfId="0" applyFill="1" applyBorder="1" applyAlignment="1">
      <alignment vertical="top"/>
    </xf>
    <xf numFmtId="49" fontId="0" fillId="2" borderId="6" xfId="0" applyNumberFormat="1" applyFill="1" applyBorder="1" applyAlignment="1">
      <alignment vertical="top"/>
    </xf>
    <xf numFmtId="49" fontId="0" fillId="2" borderId="1" xfId="0" applyNumberFormat="1" applyFill="1" applyBorder="1" applyAlignment="1">
      <alignment vertical="top"/>
    </xf>
    <xf numFmtId="0" fontId="0" fillId="2" borderId="1" xfId="0" applyFill="1" applyBorder="1" applyAlignment="1">
      <alignment vertical="top"/>
    </xf>
    <xf numFmtId="164" fontId="0" fillId="2" borderId="1" xfId="0" applyNumberFormat="1" applyFill="1" applyBorder="1" applyAlignment="1">
      <alignment vertical="top"/>
    </xf>
    <xf numFmtId="4" fontId="0" fillId="2" borderId="1" xfId="0" applyNumberFormat="1" applyFill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vertical="top" shrinkToFit="1"/>
    </xf>
    <xf numFmtId="164" fontId="3" fillId="0" borderId="8" xfId="0" applyNumberFormat="1" applyFont="1" applyBorder="1" applyAlignment="1">
      <alignment vertical="top" shrinkToFit="1"/>
    </xf>
    <xf numFmtId="4" fontId="3" fillId="3" borderId="8" xfId="0" applyNumberFormat="1" applyFont="1" applyFill="1" applyBorder="1" applyAlignment="1" applyProtection="1">
      <alignment vertical="top" shrinkToFit="1"/>
      <protection locked="0"/>
    </xf>
    <xf numFmtId="4" fontId="3" fillId="0" borderId="8" xfId="0" applyNumberFormat="1" applyFont="1" applyBorder="1" applyAlignment="1">
      <alignment vertical="top" shrinkToFit="1"/>
    </xf>
    <xf numFmtId="0" fontId="3" fillId="0" borderId="7" xfId="0" applyFont="1" applyBorder="1" applyAlignment="1">
      <alignment vertical="top" shrinkToFit="1"/>
    </xf>
    <xf numFmtId="0" fontId="3" fillId="0" borderId="0" xfId="0" applyFont="1"/>
    <xf numFmtId="0" fontId="4" fillId="0" borderId="7" xfId="0" applyFont="1" applyBorder="1" applyAlignment="1">
      <alignment horizontal="left" vertical="top" wrapText="1"/>
    </xf>
    <xf numFmtId="0" fontId="4" fillId="0" borderId="0" xfId="0" applyFont="1" applyAlignment="1">
      <alignment vertical="top" wrapText="1" shrinkToFit="1"/>
    </xf>
    <xf numFmtId="164" fontId="4" fillId="0" borderId="0" xfId="0" applyNumberFormat="1" applyFont="1" applyAlignment="1">
      <alignment vertical="top" wrapText="1" shrinkToFit="1"/>
    </xf>
    <xf numFmtId="4" fontId="4" fillId="0" borderId="0" xfId="0" applyNumberFormat="1" applyFont="1" applyAlignment="1">
      <alignment vertical="top" wrapText="1" shrinkToFit="1"/>
    </xf>
    <xf numFmtId="4" fontId="4" fillId="0" borderId="9" xfId="0" applyNumberFormat="1" applyFont="1" applyBorder="1" applyAlignment="1">
      <alignment vertical="top" wrapText="1" shrinkToFit="1"/>
    </xf>
    <xf numFmtId="49" fontId="5" fillId="0" borderId="0" xfId="0" applyNumberFormat="1" applyFont="1" applyAlignment="1">
      <alignment wrapText="1"/>
    </xf>
    <xf numFmtId="0" fontId="6" fillId="0" borderId="8" xfId="0" quotePrefix="1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 shrinkToFit="1"/>
    </xf>
    <xf numFmtId="164" fontId="6" fillId="0" borderId="8" xfId="0" applyNumberFormat="1" applyFont="1" applyBorder="1" applyAlignment="1">
      <alignment vertical="top" wrapText="1" shrinkToFit="1"/>
    </xf>
    <xf numFmtId="0" fontId="0" fillId="2" borderId="10" xfId="0" applyFill="1" applyBorder="1" applyAlignment="1">
      <alignment vertical="top"/>
    </xf>
    <xf numFmtId="0" fontId="0" fillId="2" borderId="11" xfId="0" applyFill="1" applyBorder="1" applyAlignment="1">
      <alignment horizontal="left" vertical="top" wrapText="1"/>
    </xf>
    <xf numFmtId="0" fontId="0" fillId="2" borderId="11" xfId="0" applyFill="1" applyBorder="1" applyAlignment="1">
      <alignment vertical="top" shrinkToFit="1"/>
    </xf>
    <xf numFmtId="164" fontId="0" fillId="2" borderId="11" xfId="0" applyNumberFormat="1" applyFill="1" applyBorder="1" applyAlignment="1">
      <alignment vertical="top" shrinkToFit="1"/>
    </xf>
    <xf numFmtId="4" fontId="0" fillId="2" borderId="11" xfId="0" applyNumberFormat="1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0" fontId="7" fillId="0" borderId="8" xfId="0" quotePrefix="1" applyFont="1" applyBorder="1" applyAlignment="1">
      <alignment horizontal="left" vertical="top" wrapText="1"/>
    </xf>
    <xf numFmtId="0" fontId="7" fillId="0" borderId="8" xfId="0" applyFont="1" applyBorder="1" applyAlignment="1">
      <alignment vertical="top" wrapText="1" shrinkToFit="1"/>
    </xf>
    <xf numFmtId="164" fontId="7" fillId="0" borderId="8" xfId="0" applyNumberFormat="1" applyFont="1" applyBorder="1" applyAlignment="1">
      <alignment vertical="top" wrapText="1" shrinkToFit="1"/>
    </xf>
    <xf numFmtId="0" fontId="3" fillId="0" borderId="10" xfId="0" applyFont="1" applyBorder="1" applyAlignment="1">
      <alignment vertical="top"/>
    </xf>
    <xf numFmtId="0" fontId="6" fillId="0" borderId="11" xfId="0" quotePrefix="1" applyFont="1" applyBorder="1" applyAlignment="1">
      <alignment horizontal="left" vertical="top" wrapText="1"/>
    </xf>
    <xf numFmtId="0" fontId="6" fillId="0" borderId="11" xfId="0" applyFont="1" applyBorder="1" applyAlignment="1">
      <alignment vertical="top" wrapText="1" shrinkToFit="1"/>
    </xf>
    <xf numFmtId="164" fontId="6" fillId="0" borderId="11" xfId="0" applyNumberFormat="1" applyFont="1" applyBorder="1" applyAlignment="1">
      <alignment vertical="top" wrapText="1" shrinkToFit="1"/>
    </xf>
    <xf numFmtId="4" fontId="3" fillId="0" borderId="11" xfId="0" applyNumberFormat="1" applyFont="1" applyBorder="1" applyAlignment="1">
      <alignment vertical="top" shrinkToFit="1"/>
    </xf>
    <xf numFmtId="0" fontId="3" fillId="0" borderId="11" xfId="0" applyFont="1" applyBorder="1" applyAlignment="1">
      <alignment vertical="top" shrinkToFit="1"/>
    </xf>
    <xf numFmtId="0" fontId="3" fillId="0" borderId="10" xfId="0" applyFont="1" applyBorder="1" applyAlignment="1">
      <alignment vertical="top" shrinkToFi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/>
    <xf numFmtId="49" fontId="0" fillId="0" borderId="0" xfId="0" applyNumberFormat="1" applyAlignment="1">
      <alignment horizontal="left" wrapText="1"/>
    </xf>
    <xf numFmtId="0" fontId="2" fillId="4" borderId="0" xfId="0" applyFont="1" applyFill="1" applyBorder="1" applyAlignment="1">
      <alignment horizontal="center"/>
    </xf>
    <xf numFmtId="0" fontId="8" fillId="0" borderId="6" xfId="0" applyFont="1" applyBorder="1" applyAlignment="1">
      <alignment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49" fontId="9" fillId="0" borderId="0" xfId="0" applyNumberFormat="1" applyFont="1"/>
    <xf numFmtId="165" fontId="1" fillId="0" borderId="0" xfId="0" applyNumberFormat="1" applyFont="1"/>
    <xf numFmtId="0" fontId="0" fillId="4" borderId="0" xfId="0" applyFill="1" applyBorder="1"/>
    <xf numFmtId="0" fontId="0" fillId="4" borderId="4" xfId="0" applyFill="1" applyBorder="1" applyAlignment="1">
      <alignment wrapText="1"/>
    </xf>
    <xf numFmtId="0" fontId="0" fillId="4" borderId="5" xfId="0" applyFill="1" applyBorder="1" applyAlignment="1">
      <alignment wrapText="1"/>
    </xf>
    <xf numFmtId="0" fontId="0" fillId="4" borderId="0" xfId="0" applyFill="1"/>
    <xf numFmtId="0" fontId="0" fillId="4" borderId="2" xfId="0" applyFill="1" applyBorder="1"/>
    <xf numFmtId="49" fontId="0" fillId="4" borderId="2" xfId="0" applyNumberFormat="1" applyFill="1" applyBorder="1"/>
    <xf numFmtId="0" fontId="1" fillId="4" borderId="0" xfId="0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top" shrinkToFit="1"/>
    </xf>
    <xf numFmtId="4" fontId="4" fillId="4" borderId="9" xfId="0" applyNumberFormat="1" applyFont="1" applyFill="1" applyBorder="1" applyAlignment="1">
      <alignment vertical="top" wrapText="1" shrinkToFit="1"/>
    </xf>
    <xf numFmtId="0" fontId="0" fillId="4" borderId="8" xfId="0" applyFill="1" applyBorder="1"/>
    <xf numFmtId="4" fontId="0" fillId="4" borderId="8" xfId="0" applyNumberFormat="1" applyFill="1" applyBorder="1" applyAlignment="1">
      <alignment vertical="top"/>
    </xf>
    <xf numFmtId="4" fontId="0" fillId="4" borderId="8" xfId="0" applyNumberFormat="1" applyFill="1" applyBorder="1" applyAlignment="1">
      <alignment vertical="top" shrinkToFit="1"/>
    </xf>
    <xf numFmtId="0" fontId="0" fillId="4" borderId="0" xfId="0" applyFill="1" applyBorder="1" applyAlignment="1">
      <alignment vertical="top"/>
    </xf>
    <xf numFmtId="0" fontId="10" fillId="2" borderId="4" xfId="0" applyFont="1" applyFill="1" applyBorder="1" applyAlignment="1">
      <alignment wrapText="1"/>
    </xf>
    <xf numFmtId="0" fontId="10" fillId="0" borderId="0" xfId="0" applyFont="1"/>
    <xf numFmtId="165" fontId="1" fillId="2" borderId="4" xfId="0" applyNumberFormat="1" applyFont="1" applyFill="1" applyBorder="1"/>
    <xf numFmtId="165" fontId="1" fillId="4" borderId="2" xfId="0" applyNumberFormat="1" applyFont="1" applyFill="1" applyBorder="1"/>
    <xf numFmtId="165" fontId="1" fillId="2" borderId="1" xfId="0" applyNumberFormat="1" applyFont="1" applyFill="1" applyBorder="1" applyAlignment="1">
      <alignment vertical="top"/>
    </xf>
    <xf numFmtId="165" fontId="11" fillId="0" borderId="8" xfId="0" applyNumberFormat="1" applyFont="1" applyBorder="1" applyAlignment="1">
      <alignment vertical="top" shrinkToFit="1"/>
    </xf>
    <xf numFmtId="165" fontId="1" fillId="2" borderId="11" xfId="0" applyNumberFormat="1" applyFont="1" applyFill="1" applyBorder="1" applyAlignment="1">
      <alignment vertical="top" shrinkToFit="1"/>
    </xf>
    <xf numFmtId="165" fontId="11" fillId="0" borderId="11" xfId="0" applyNumberFormat="1" applyFont="1" applyBorder="1" applyAlignment="1">
      <alignment vertical="top" shrinkToFit="1"/>
    </xf>
    <xf numFmtId="165" fontId="1" fillId="0" borderId="0" xfId="0" applyNumberFormat="1" applyFont="1" applyAlignment="1">
      <alignment vertical="top"/>
    </xf>
    <xf numFmtId="0" fontId="12" fillId="4" borderId="0" xfId="0" applyFont="1" applyFill="1" applyBorder="1" applyAlignment="1">
      <alignment vertical="top"/>
    </xf>
    <xf numFmtId="0" fontId="13" fillId="2" borderId="6" xfId="0" applyFont="1" applyFill="1" applyBorder="1" applyAlignment="1">
      <alignment vertical="top"/>
    </xf>
    <xf numFmtId="49" fontId="13" fillId="2" borderId="2" xfId="0" applyNumberFormat="1" applyFont="1" applyFill="1" applyBorder="1" applyAlignment="1">
      <alignment vertical="top"/>
    </xf>
    <xf numFmtId="49" fontId="13" fillId="2" borderId="2" xfId="0" applyNumberFormat="1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vertical="top"/>
    </xf>
    <xf numFmtId="165" fontId="13" fillId="2" borderId="3" xfId="0" applyNumberFormat="1" applyFont="1" applyFill="1" applyBorder="1" applyAlignment="1">
      <alignment vertical="top"/>
    </xf>
    <xf numFmtId="4" fontId="13" fillId="4" borderId="0" xfId="0" applyNumberFormat="1" applyFont="1" applyFill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7"/>
  <sheetViews>
    <sheetView tabSelected="1" view="pageBreakPreview" zoomScaleNormal="100" zoomScaleSheetLayoutView="100" workbookViewId="0">
      <selection activeCell="C10" sqref="C10"/>
    </sheetView>
  </sheetViews>
  <sheetFormatPr defaultRowHeight="15" outlineLevelRow="1" x14ac:dyDescent="0.25"/>
  <cols>
    <col min="1" max="1" width="4.28515625" customWidth="1"/>
    <col min="2" max="2" width="14.42578125" style="48" customWidth="1"/>
    <col min="3" max="3" width="38.28515625" style="48" customWidth="1"/>
    <col min="4" max="4" width="4.5703125" customWidth="1"/>
    <col min="5" max="5" width="10.5703125" customWidth="1"/>
    <col min="6" max="6" width="9.85546875" customWidth="1"/>
    <col min="7" max="7" width="13.85546875" style="56" customWidth="1"/>
    <col min="8" max="8" width="12.7109375" style="57" customWidth="1"/>
    <col min="9" max="14" width="9.140625" customWidth="1"/>
    <col min="16" max="17" width="9.140625" customWidth="1"/>
    <col min="18" max="18" width="73.42578125" customWidth="1"/>
  </cols>
  <sheetData>
    <row r="1" spans="1:27" ht="15.75" customHeight="1" x14ac:dyDescent="0.25">
      <c r="A1" s="1" t="s">
        <v>0</v>
      </c>
      <c r="B1" s="1"/>
      <c r="C1" s="1"/>
      <c r="D1" s="1"/>
      <c r="E1" s="1"/>
      <c r="F1" s="1"/>
      <c r="G1" s="1"/>
      <c r="H1" s="50"/>
      <c r="P1" t="s">
        <v>1</v>
      </c>
    </row>
    <row r="2" spans="1:27" ht="24.95" customHeight="1" x14ac:dyDescent="0.25">
      <c r="A2" s="51" t="s">
        <v>76</v>
      </c>
      <c r="B2" s="2"/>
      <c r="C2" s="52" t="s">
        <v>2</v>
      </c>
      <c r="D2" s="53"/>
      <c r="E2" s="53"/>
      <c r="F2" s="53"/>
      <c r="G2" s="54"/>
      <c r="H2" s="63"/>
      <c r="P2" t="s">
        <v>3</v>
      </c>
    </row>
    <row r="3" spans="1:27" ht="24.95" customHeight="1" x14ac:dyDescent="0.25">
      <c r="A3" s="51" t="s">
        <v>77</v>
      </c>
      <c r="B3" s="2"/>
      <c r="C3" s="52" t="s">
        <v>78</v>
      </c>
      <c r="D3" s="53"/>
      <c r="E3" s="53"/>
      <c r="F3" s="53"/>
      <c r="G3" s="54"/>
      <c r="H3" s="63"/>
      <c r="P3" t="s">
        <v>4</v>
      </c>
    </row>
    <row r="4" spans="1:27" x14ac:dyDescent="0.25">
      <c r="C4" s="55"/>
    </row>
    <row r="5" spans="1:27" ht="24.95" customHeight="1" x14ac:dyDescent="0.25">
      <c r="A5" s="3" t="s">
        <v>5</v>
      </c>
      <c r="B5" s="4" t="s">
        <v>6</v>
      </c>
      <c r="C5" s="4" t="s">
        <v>7</v>
      </c>
      <c r="D5" s="3" t="s">
        <v>8</v>
      </c>
      <c r="E5" s="3" t="s">
        <v>9</v>
      </c>
      <c r="F5" s="5" t="s">
        <v>10</v>
      </c>
      <c r="G5" s="72" t="s">
        <v>11</v>
      </c>
      <c r="H5" s="66"/>
      <c r="I5" s="70" t="s">
        <v>12</v>
      </c>
      <c r="J5" s="70" t="s">
        <v>13</v>
      </c>
      <c r="K5" s="70" t="s">
        <v>14</v>
      </c>
      <c r="L5" s="70" t="s">
        <v>15</v>
      </c>
      <c r="M5" s="70" t="s">
        <v>16</v>
      </c>
      <c r="N5" s="70" t="s">
        <v>17</v>
      </c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</row>
    <row r="6" spans="1:27" s="60" customFormat="1" x14ac:dyDescent="0.25">
      <c r="A6" s="61"/>
      <c r="B6" s="62"/>
      <c r="C6" s="62"/>
      <c r="D6" s="61"/>
      <c r="E6" s="61"/>
      <c r="F6" s="61"/>
      <c r="G6" s="73"/>
      <c r="H6" s="57"/>
      <c r="I6" s="58"/>
      <c r="J6" s="58"/>
      <c r="K6" s="58"/>
      <c r="L6" s="58"/>
      <c r="M6" s="59"/>
      <c r="N6" s="58"/>
    </row>
    <row r="7" spans="1:27" x14ac:dyDescent="0.25">
      <c r="A7" s="6" t="s">
        <v>18</v>
      </c>
      <c r="B7" s="7" t="s">
        <v>19</v>
      </c>
      <c r="C7" s="8" t="s">
        <v>20</v>
      </c>
      <c r="D7" s="9"/>
      <c r="E7" s="10"/>
      <c r="F7" s="11"/>
      <c r="G7" s="74">
        <f>SUMIF(P8:P10,"&lt;&gt;NOR",G8:G10)</f>
        <v>0</v>
      </c>
      <c r="H7" s="67"/>
      <c r="I7" s="9"/>
      <c r="J7" s="9">
        <f>SUM(J8:J10)</f>
        <v>6.8900000000000003E-2</v>
      </c>
      <c r="K7" s="9"/>
      <c r="L7" s="9">
        <f>SUM(L8:L10)</f>
        <v>0</v>
      </c>
      <c r="M7" s="6"/>
      <c r="N7" s="9">
        <f>SUM(N8:N10)</f>
        <v>23.59</v>
      </c>
      <c r="P7" t="s">
        <v>21</v>
      </c>
    </row>
    <row r="8" spans="1:27" outlineLevel="1" x14ac:dyDescent="0.25">
      <c r="A8" s="12">
        <v>1</v>
      </c>
      <c r="B8" s="12" t="s">
        <v>22</v>
      </c>
      <c r="C8" s="13" t="s">
        <v>23</v>
      </c>
      <c r="D8" s="14" t="s">
        <v>24</v>
      </c>
      <c r="E8" s="15">
        <v>7.2</v>
      </c>
      <c r="F8" s="16">
        <v>0</v>
      </c>
      <c r="G8" s="75">
        <f>ROUND(E8*F8,2)</f>
        <v>0</v>
      </c>
      <c r="H8" s="64"/>
      <c r="I8" s="14">
        <v>9.5700000000000004E-3</v>
      </c>
      <c r="J8" s="14">
        <f>ROUND(E8*I8,5)</f>
        <v>6.8900000000000003E-2</v>
      </c>
      <c r="K8" s="14">
        <v>0</v>
      </c>
      <c r="L8" s="14">
        <f>ROUND(E8*K8,5)</f>
        <v>0</v>
      </c>
      <c r="M8" s="18">
        <v>3.2759999999999998</v>
      </c>
      <c r="N8" s="14">
        <f>ROUND(E8*M8,2)</f>
        <v>23.59</v>
      </c>
      <c r="O8" s="19"/>
      <c r="P8" s="19" t="s">
        <v>25</v>
      </c>
      <c r="Q8" s="19"/>
      <c r="R8" s="19"/>
      <c r="S8" s="19"/>
      <c r="T8" s="19"/>
      <c r="U8" s="19"/>
      <c r="V8" s="19"/>
      <c r="W8" s="19"/>
      <c r="X8" s="19"/>
      <c r="Y8" s="19"/>
    </row>
    <row r="9" spans="1:27" ht="34.5" outlineLevel="1" x14ac:dyDescent="0.25">
      <c r="A9" s="12"/>
      <c r="B9" s="12"/>
      <c r="C9" s="20" t="s">
        <v>26</v>
      </c>
      <c r="D9" s="21"/>
      <c r="E9" s="22"/>
      <c r="F9" s="23"/>
      <c r="G9" s="24"/>
      <c r="H9" s="65"/>
      <c r="I9" s="14"/>
      <c r="J9" s="14"/>
      <c r="K9" s="14"/>
      <c r="L9" s="14"/>
      <c r="M9" s="18"/>
      <c r="N9" s="14"/>
      <c r="O9" s="19"/>
      <c r="P9" s="19" t="s">
        <v>27</v>
      </c>
      <c r="Q9" s="19"/>
      <c r="R9" s="25" t="str">
        <f>C9</f>
        <v>V položce jsou zakalkulovány náklady: - frézování drážek, vrtání vrtů v ŽB nebo v cihelném zdivu - zbavení drážky nebo vrtu hrubších nečistot a prachových částí - vypláchnutí drážky nebo vrtu vodou - vlepení nerezové austenitické oceli tzv. "helikální výztuže" do kotevní malty včetně dodávky materiálu</v>
      </c>
      <c r="S9" s="19"/>
      <c r="T9" s="19"/>
      <c r="U9" s="19"/>
      <c r="V9" s="19"/>
      <c r="W9" s="19"/>
      <c r="X9" s="19"/>
      <c r="Y9" s="19"/>
    </row>
    <row r="10" spans="1:27" outlineLevel="1" x14ac:dyDescent="0.25">
      <c r="A10" s="12"/>
      <c r="B10" s="12"/>
      <c r="C10" s="26" t="s">
        <v>28</v>
      </c>
      <c r="D10" s="27"/>
      <c r="E10" s="28">
        <v>7.2</v>
      </c>
      <c r="F10" s="17"/>
      <c r="G10" s="75"/>
      <c r="H10" s="64"/>
      <c r="I10" s="14"/>
      <c r="J10" s="14"/>
      <c r="K10" s="14"/>
      <c r="L10" s="14"/>
      <c r="M10" s="18"/>
      <c r="N10" s="14"/>
      <c r="O10" s="19"/>
      <c r="P10" s="19" t="s">
        <v>29</v>
      </c>
      <c r="Q10" s="19">
        <v>0</v>
      </c>
      <c r="R10" s="19"/>
      <c r="S10" s="19"/>
      <c r="T10" s="19"/>
      <c r="U10" s="19"/>
      <c r="V10" s="19"/>
      <c r="W10" s="19"/>
      <c r="X10" s="19"/>
      <c r="Y10" s="19"/>
    </row>
    <row r="11" spans="1:27" x14ac:dyDescent="0.25">
      <c r="A11" s="29" t="s">
        <v>18</v>
      </c>
      <c r="B11" s="29" t="s">
        <v>30</v>
      </c>
      <c r="C11" s="30" t="s">
        <v>31</v>
      </c>
      <c r="D11" s="31"/>
      <c r="E11" s="32"/>
      <c r="F11" s="33"/>
      <c r="G11" s="76">
        <f>SUMIF(P12:P39,"&lt;&gt;NOR",G12:G39)</f>
        <v>0</v>
      </c>
      <c r="H11" s="68"/>
      <c r="I11" s="31"/>
      <c r="J11" s="31">
        <f>SUM(J12:J39)</f>
        <v>2.1374600000000004</v>
      </c>
      <c r="K11" s="31"/>
      <c r="L11" s="31">
        <f>SUM(L12:L39)</f>
        <v>0</v>
      </c>
      <c r="M11" s="34"/>
      <c r="N11" s="31">
        <f>SUM(N12:N39)</f>
        <v>70.06</v>
      </c>
      <c r="P11" t="s">
        <v>21</v>
      </c>
    </row>
    <row r="12" spans="1:27" outlineLevel="1" x14ac:dyDescent="0.25">
      <c r="A12" s="12">
        <v>2</v>
      </c>
      <c r="B12" s="12" t="s">
        <v>32</v>
      </c>
      <c r="C12" s="13" t="s">
        <v>33</v>
      </c>
      <c r="D12" s="14" t="s">
        <v>34</v>
      </c>
      <c r="E12" s="15">
        <v>47.432333333333297</v>
      </c>
      <c r="F12" s="16">
        <v>0</v>
      </c>
      <c r="G12" s="75">
        <f>ROUND(E12*F12,2)</f>
        <v>0</v>
      </c>
      <c r="H12" s="64"/>
      <c r="I12" s="14">
        <v>0</v>
      </c>
      <c r="J12" s="14">
        <f>ROUND(E12*I12,5)</f>
        <v>0</v>
      </c>
      <c r="K12" s="14">
        <v>0</v>
      </c>
      <c r="L12" s="14">
        <f>ROUND(E12*K12,5)</f>
        <v>0</v>
      </c>
      <c r="M12" s="18">
        <v>0.38</v>
      </c>
      <c r="N12" s="14">
        <f>ROUND(E12*M12,2)</f>
        <v>18.02</v>
      </c>
      <c r="O12" s="19"/>
      <c r="P12" s="19" t="s">
        <v>25</v>
      </c>
      <c r="Q12" s="19"/>
      <c r="R12" s="19"/>
      <c r="S12" s="19"/>
      <c r="T12" s="19"/>
      <c r="U12" s="19"/>
      <c r="V12" s="19"/>
      <c r="W12" s="19"/>
      <c r="X12" s="19"/>
      <c r="Y12" s="19"/>
    </row>
    <row r="13" spans="1:27" ht="22.5" outlineLevel="1" x14ac:dyDescent="0.25">
      <c r="A13" s="12"/>
      <c r="B13" s="12"/>
      <c r="C13" s="26" t="s">
        <v>35</v>
      </c>
      <c r="D13" s="27"/>
      <c r="E13" s="28"/>
      <c r="F13" s="17"/>
      <c r="G13" s="75"/>
      <c r="H13" s="64"/>
      <c r="I13" s="14"/>
      <c r="J13" s="14"/>
      <c r="K13" s="14"/>
      <c r="L13" s="14"/>
      <c r="M13" s="18"/>
      <c r="N13" s="14"/>
      <c r="O13" s="19"/>
      <c r="P13" s="19" t="s">
        <v>29</v>
      </c>
      <c r="Q13" s="19">
        <v>0</v>
      </c>
      <c r="R13" s="19"/>
      <c r="S13" s="19"/>
      <c r="T13" s="19"/>
      <c r="U13" s="19"/>
      <c r="V13" s="19"/>
      <c r="W13" s="19"/>
      <c r="X13" s="19"/>
      <c r="Y13" s="19"/>
    </row>
    <row r="14" spans="1:27" outlineLevel="1" x14ac:dyDescent="0.25">
      <c r="A14" s="12"/>
      <c r="B14" s="12"/>
      <c r="C14" s="26" t="s">
        <v>36</v>
      </c>
      <c r="D14" s="27"/>
      <c r="E14" s="28">
        <v>2.73</v>
      </c>
      <c r="F14" s="17"/>
      <c r="G14" s="75"/>
      <c r="H14" s="64"/>
      <c r="I14" s="14"/>
      <c r="J14" s="14"/>
      <c r="K14" s="14"/>
      <c r="L14" s="14"/>
      <c r="M14" s="18"/>
      <c r="N14" s="14"/>
      <c r="O14" s="19"/>
      <c r="P14" s="19" t="s">
        <v>29</v>
      </c>
      <c r="Q14" s="19">
        <v>0</v>
      </c>
      <c r="R14" s="19"/>
      <c r="S14" s="19"/>
      <c r="T14" s="19"/>
      <c r="U14" s="19"/>
      <c r="V14" s="19"/>
      <c r="W14" s="19"/>
      <c r="X14" s="19"/>
      <c r="Y14" s="19"/>
    </row>
    <row r="15" spans="1:27" outlineLevel="1" x14ac:dyDescent="0.25">
      <c r="A15" s="12"/>
      <c r="B15" s="12"/>
      <c r="C15" s="26" t="s">
        <v>37</v>
      </c>
      <c r="D15" s="27"/>
      <c r="E15" s="28">
        <v>1.59</v>
      </c>
      <c r="F15" s="17"/>
      <c r="G15" s="75"/>
      <c r="H15" s="64"/>
      <c r="I15" s="14"/>
      <c r="J15" s="14"/>
      <c r="K15" s="14"/>
      <c r="L15" s="14"/>
      <c r="M15" s="18"/>
      <c r="N15" s="14"/>
      <c r="O15" s="19"/>
      <c r="P15" s="19" t="s">
        <v>29</v>
      </c>
      <c r="Q15" s="19">
        <v>0</v>
      </c>
      <c r="R15" s="19"/>
      <c r="S15" s="19"/>
      <c r="T15" s="19"/>
      <c r="U15" s="19"/>
      <c r="V15" s="19"/>
      <c r="W15" s="19"/>
      <c r="X15" s="19"/>
      <c r="Y15" s="19"/>
    </row>
    <row r="16" spans="1:27" outlineLevel="1" x14ac:dyDescent="0.25">
      <c r="A16" s="12"/>
      <c r="B16" s="12"/>
      <c r="C16" s="26" t="s">
        <v>38</v>
      </c>
      <c r="D16" s="27"/>
      <c r="E16" s="28">
        <v>4.6539999999999999</v>
      </c>
      <c r="F16" s="17"/>
      <c r="G16" s="75"/>
      <c r="H16" s="64"/>
      <c r="I16" s="14"/>
      <c r="J16" s="14"/>
      <c r="K16" s="14"/>
      <c r="L16" s="14"/>
      <c r="M16" s="18"/>
      <c r="N16" s="14"/>
      <c r="O16" s="19"/>
      <c r="P16" s="19" t="s">
        <v>29</v>
      </c>
      <c r="Q16" s="19">
        <v>0</v>
      </c>
      <c r="R16" s="19"/>
      <c r="S16" s="19"/>
      <c r="T16" s="19"/>
      <c r="U16" s="19"/>
      <c r="V16" s="19"/>
      <c r="W16" s="19"/>
      <c r="X16" s="19"/>
      <c r="Y16" s="19"/>
    </row>
    <row r="17" spans="1:25" outlineLevel="1" x14ac:dyDescent="0.25">
      <c r="A17" s="12"/>
      <c r="B17" s="12"/>
      <c r="C17" s="26" t="s">
        <v>39</v>
      </c>
      <c r="D17" s="27"/>
      <c r="E17" s="28">
        <v>3.9166666666666701</v>
      </c>
      <c r="F17" s="17"/>
      <c r="G17" s="75"/>
      <c r="H17" s="64"/>
      <c r="I17" s="14"/>
      <c r="J17" s="14"/>
      <c r="K17" s="14"/>
      <c r="L17" s="14"/>
      <c r="M17" s="18"/>
      <c r="N17" s="14"/>
      <c r="O17" s="19"/>
      <c r="P17" s="19" t="s">
        <v>29</v>
      </c>
      <c r="Q17" s="19">
        <v>0</v>
      </c>
      <c r="R17" s="19"/>
      <c r="S17" s="19"/>
      <c r="T17" s="19"/>
      <c r="U17" s="19"/>
      <c r="V17" s="19"/>
      <c r="W17" s="19"/>
      <c r="X17" s="19"/>
      <c r="Y17" s="19"/>
    </row>
    <row r="18" spans="1:25" outlineLevel="1" x14ac:dyDescent="0.25">
      <c r="A18" s="12"/>
      <c r="B18" s="12"/>
      <c r="C18" s="26" t="s">
        <v>40</v>
      </c>
      <c r="D18" s="27"/>
      <c r="E18" s="28">
        <v>3.8279999999999998</v>
      </c>
      <c r="F18" s="17"/>
      <c r="G18" s="75"/>
      <c r="H18" s="64"/>
      <c r="I18" s="14"/>
      <c r="J18" s="14"/>
      <c r="K18" s="14"/>
      <c r="L18" s="14"/>
      <c r="M18" s="18"/>
      <c r="N18" s="14"/>
      <c r="O18" s="19"/>
      <c r="P18" s="19" t="s">
        <v>29</v>
      </c>
      <c r="Q18" s="19">
        <v>0</v>
      </c>
      <c r="R18" s="19"/>
      <c r="S18" s="19"/>
      <c r="T18" s="19"/>
      <c r="U18" s="19"/>
      <c r="V18" s="19"/>
      <c r="W18" s="19"/>
      <c r="X18" s="19"/>
      <c r="Y18" s="19"/>
    </row>
    <row r="19" spans="1:25" outlineLevel="1" x14ac:dyDescent="0.25">
      <c r="A19" s="12"/>
      <c r="B19" s="12"/>
      <c r="C19" s="26" t="s">
        <v>41</v>
      </c>
      <c r="D19" s="27"/>
      <c r="E19" s="28">
        <v>3.7829999999999999</v>
      </c>
      <c r="F19" s="17"/>
      <c r="G19" s="75"/>
      <c r="H19" s="64"/>
      <c r="I19" s="14"/>
      <c r="J19" s="14"/>
      <c r="K19" s="14"/>
      <c r="L19" s="14"/>
      <c r="M19" s="18"/>
      <c r="N19" s="14"/>
      <c r="O19" s="19"/>
      <c r="P19" s="19" t="s">
        <v>29</v>
      </c>
      <c r="Q19" s="19">
        <v>0</v>
      </c>
      <c r="R19" s="19"/>
      <c r="S19" s="19"/>
      <c r="T19" s="19"/>
      <c r="U19" s="19"/>
      <c r="V19" s="19"/>
      <c r="W19" s="19"/>
      <c r="X19" s="19"/>
      <c r="Y19" s="19"/>
    </row>
    <row r="20" spans="1:25" outlineLevel="1" x14ac:dyDescent="0.25">
      <c r="A20" s="12"/>
      <c r="B20" s="12"/>
      <c r="C20" s="26" t="s">
        <v>42</v>
      </c>
      <c r="D20" s="27"/>
      <c r="E20" s="28">
        <v>4.2716666666666701</v>
      </c>
      <c r="F20" s="17"/>
      <c r="G20" s="75"/>
      <c r="H20" s="64"/>
      <c r="I20" s="14"/>
      <c r="J20" s="14"/>
      <c r="K20" s="14"/>
      <c r="L20" s="14"/>
      <c r="M20" s="18"/>
      <c r="N20" s="14"/>
      <c r="O20" s="19"/>
      <c r="P20" s="19" t="s">
        <v>29</v>
      </c>
      <c r="Q20" s="19">
        <v>0</v>
      </c>
      <c r="R20" s="19"/>
      <c r="S20" s="19"/>
      <c r="T20" s="19"/>
      <c r="U20" s="19"/>
      <c r="V20" s="19"/>
      <c r="W20" s="19"/>
      <c r="X20" s="19"/>
      <c r="Y20" s="19"/>
    </row>
    <row r="21" spans="1:25" outlineLevel="1" x14ac:dyDescent="0.25">
      <c r="A21" s="12"/>
      <c r="B21" s="12"/>
      <c r="C21" s="35" t="s">
        <v>43</v>
      </c>
      <c r="D21" s="36"/>
      <c r="E21" s="37">
        <v>24.773333333333301</v>
      </c>
      <c r="F21" s="17"/>
      <c r="G21" s="75"/>
      <c r="H21" s="64"/>
      <c r="I21" s="14"/>
      <c r="J21" s="14"/>
      <c r="K21" s="14"/>
      <c r="L21" s="14"/>
      <c r="M21" s="18"/>
      <c r="N21" s="14"/>
      <c r="O21" s="19"/>
      <c r="P21" s="19" t="s">
        <v>29</v>
      </c>
      <c r="Q21" s="19">
        <v>1</v>
      </c>
      <c r="R21" s="19"/>
      <c r="S21" s="19"/>
      <c r="T21" s="19"/>
      <c r="U21" s="19"/>
      <c r="V21" s="19"/>
      <c r="W21" s="19"/>
      <c r="X21" s="19"/>
      <c r="Y21" s="19"/>
    </row>
    <row r="22" spans="1:25" outlineLevel="1" x14ac:dyDescent="0.25">
      <c r="A22" s="12"/>
      <c r="B22" s="12"/>
      <c r="C22" s="26" t="s">
        <v>44</v>
      </c>
      <c r="D22" s="27"/>
      <c r="E22" s="28"/>
      <c r="F22" s="17"/>
      <c r="G22" s="75"/>
      <c r="H22" s="64"/>
      <c r="I22" s="14"/>
      <c r="J22" s="14"/>
      <c r="K22" s="14"/>
      <c r="L22" s="14"/>
      <c r="M22" s="18"/>
      <c r="N22" s="14"/>
      <c r="O22" s="19"/>
      <c r="P22" s="19" t="s">
        <v>29</v>
      </c>
      <c r="Q22" s="19">
        <v>0</v>
      </c>
      <c r="R22" s="19"/>
      <c r="S22" s="19"/>
      <c r="T22" s="19"/>
      <c r="U22" s="19"/>
      <c r="V22" s="19"/>
      <c r="W22" s="19"/>
      <c r="X22" s="19"/>
      <c r="Y22" s="19"/>
    </row>
    <row r="23" spans="1:25" outlineLevel="1" x14ac:dyDescent="0.25">
      <c r="A23" s="12"/>
      <c r="B23" s="12"/>
      <c r="C23" s="26" t="s">
        <v>45</v>
      </c>
      <c r="D23" s="27"/>
      <c r="E23" s="28">
        <v>10.79</v>
      </c>
      <c r="F23" s="17"/>
      <c r="G23" s="75"/>
      <c r="H23" s="64"/>
      <c r="I23" s="14"/>
      <c r="J23" s="14"/>
      <c r="K23" s="14"/>
      <c r="L23" s="14"/>
      <c r="M23" s="18"/>
      <c r="N23" s="14"/>
      <c r="O23" s="19"/>
      <c r="P23" s="19" t="s">
        <v>29</v>
      </c>
      <c r="Q23" s="19">
        <v>0</v>
      </c>
      <c r="R23" s="19"/>
      <c r="S23" s="19"/>
      <c r="T23" s="19"/>
      <c r="U23" s="19"/>
      <c r="V23" s="19"/>
      <c r="W23" s="19"/>
      <c r="X23" s="19"/>
      <c r="Y23" s="19"/>
    </row>
    <row r="24" spans="1:25" outlineLevel="1" x14ac:dyDescent="0.25">
      <c r="A24" s="12"/>
      <c r="B24" s="12"/>
      <c r="C24" s="26" t="s">
        <v>46</v>
      </c>
      <c r="D24" s="27"/>
      <c r="E24" s="28">
        <v>11.869</v>
      </c>
      <c r="F24" s="17"/>
      <c r="G24" s="75"/>
      <c r="H24" s="64"/>
      <c r="I24" s="14"/>
      <c r="J24" s="14"/>
      <c r="K24" s="14"/>
      <c r="L24" s="14"/>
      <c r="M24" s="18"/>
      <c r="N24" s="14"/>
      <c r="O24" s="19"/>
      <c r="P24" s="19" t="s">
        <v>29</v>
      </c>
      <c r="Q24" s="19">
        <v>0</v>
      </c>
      <c r="R24" s="19"/>
      <c r="S24" s="19"/>
      <c r="T24" s="19"/>
      <c r="U24" s="19"/>
      <c r="V24" s="19"/>
      <c r="W24" s="19"/>
      <c r="X24" s="19"/>
      <c r="Y24" s="19"/>
    </row>
    <row r="25" spans="1:25" outlineLevel="1" x14ac:dyDescent="0.25">
      <c r="A25" s="12"/>
      <c r="B25" s="12"/>
      <c r="C25" s="35" t="s">
        <v>43</v>
      </c>
      <c r="D25" s="36"/>
      <c r="E25" s="37">
        <v>22.658999999999999</v>
      </c>
      <c r="F25" s="17"/>
      <c r="G25" s="75"/>
      <c r="H25" s="64"/>
      <c r="I25" s="14"/>
      <c r="J25" s="14"/>
      <c r="K25" s="14"/>
      <c r="L25" s="14"/>
      <c r="M25" s="18"/>
      <c r="N25" s="14"/>
      <c r="O25" s="19"/>
      <c r="P25" s="19" t="s">
        <v>29</v>
      </c>
      <c r="Q25" s="19">
        <v>1</v>
      </c>
      <c r="R25" s="19"/>
      <c r="S25" s="19"/>
      <c r="T25" s="19"/>
      <c r="U25" s="19"/>
      <c r="V25" s="19"/>
      <c r="W25" s="19"/>
      <c r="X25" s="19"/>
      <c r="Y25" s="19"/>
    </row>
    <row r="26" spans="1:25" outlineLevel="1" x14ac:dyDescent="0.25">
      <c r="A26" s="12">
        <v>3</v>
      </c>
      <c r="B26" s="12" t="s">
        <v>47</v>
      </c>
      <c r="C26" s="13" t="s">
        <v>48</v>
      </c>
      <c r="D26" s="14" t="s">
        <v>34</v>
      </c>
      <c r="E26" s="15">
        <v>47.43</v>
      </c>
      <c r="F26" s="16">
        <v>0</v>
      </c>
      <c r="G26" s="75">
        <f>ROUND(E26*F26,2)</f>
        <v>0</v>
      </c>
      <c r="H26" s="64"/>
      <c r="I26" s="14">
        <v>2.0000000000000002E-5</v>
      </c>
      <c r="J26" s="14">
        <f>ROUND(E26*I26,5)</f>
        <v>9.5E-4</v>
      </c>
      <c r="K26" s="14">
        <v>0</v>
      </c>
      <c r="L26" s="14">
        <f>ROUND(E26*K26,5)</f>
        <v>0</v>
      </c>
      <c r="M26" s="18">
        <v>0.11</v>
      </c>
      <c r="N26" s="14">
        <f>ROUND(E26*M26,2)</f>
        <v>5.22</v>
      </c>
      <c r="O26" s="19"/>
      <c r="P26" s="19" t="s">
        <v>25</v>
      </c>
      <c r="Q26" s="19"/>
      <c r="R26" s="19"/>
      <c r="S26" s="19"/>
      <c r="T26" s="19"/>
      <c r="U26" s="19"/>
      <c r="V26" s="19"/>
      <c r="W26" s="19"/>
      <c r="X26" s="19"/>
      <c r="Y26" s="19"/>
    </row>
    <row r="27" spans="1:25" outlineLevel="1" x14ac:dyDescent="0.25">
      <c r="A27" s="12">
        <v>4</v>
      </c>
      <c r="B27" s="12" t="s">
        <v>49</v>
      </c>
      <c r="C27" s="13" t="s">
        <v>50</v>
      </c>
      <c r="D27" s="14" t="s">
        <v>34</v>
      </c>
      <c r="E27" s="15">
        <v>47.43</v>
      </c>
      <c r="F27" s="16">
        <v>0</v>
      </c>
      <c r="G27" s="75">
        <f>ROUND(E27*F27,2)</f>
        <v>0</v>
      </c>
      <c r="H27" s="64"/>
      <c r="I27" s="14">
        <v>1.6000000000000001E-3</v>
      </c>
      <c r="J27" s="14">
        <f>ROUND(E27*I27,5)</f>
        <v>7.5889999999999999E-2</v>
      </c>
      <c r="K27" s="14">
        <v>0</v>
      </c>
      <c r="L27" s="14">
        <f>ROUND(E27*K27,5)</f>
        <v>0</v>
      </c>
      <c r="M27" s="18">
        <v>0.05</v>
      </c>
      <c r="N27" s="14">
        <f>ROUND(E27*M27,2)</f>
        <v>2.37</v>
      </c>
      <c r="O27" s="19"/>
      <c r="P27" s="19" t="s">
        <v>25</v>
      </c>
      <c r="Q27" s="19"/>
      <c r="R27" s="19"/>
      <c r="S27" s="19"/>
      <c r="T27" s="19"/>
      <c r="U27" s="19"/>
      <c r="V27" s="19"/>
      <c r="W27" s="19"/>
      <c r="X27" s="19"/>
      <c r="Y27" s="19"/>
    </row>
    <row r="28" spans="1:25" outlineLevel="1" x14ac:dyDescent="0.25">
      <c r="A28" s="12">
        <v>5</v>
      </c>
      <c r="B28" s="12" t="s">
        <v>51</v>
      </c>
      <c r="C28" s="13" t="s">
        <v>52</v>
      </c>
      <c r="D28" s="14" t="s">
        <v>34</v>
      </c>
      <c r="E28" s="15">
        <v>23.715</v>
      </c>
      <c r="F28" s="16">
        <v>0</v>
      </c>
      <c r="G28" s="75">
        <f>ROUND(E28*F28,2)</f>
        <v>0</v>
      </c>
      <c r="H28" s="64"/>
      <c r="I28" s="14">
        <v>1.9429999999999999E-2</v>
      </c>
      <c r="J28" s="14">
        <f>ROUND(E28*I28,5)</f>
        <v>0.46078000000000002</v>
      </c>
      <c r="K28" s="14">
        <v>0</v>
      </c>
      <c r="L28" s="14">
        <f>ROUND(E28*K28,5)</f>
        <v>0</v>
      </c>
      <c r="M28" s="18">
        <v>0.4</v>
      </c>
      <c r="N28" s="14">
        <f>ROUND(E28*M28,2)</f>
        <v>9.49</v>
      </c>
      <c r="O28" s="19"/>
      <c r="P28" s="19" t="s">
        <v>25</v>
      </c>
      <c r="Q28" s="19"/>
      <c r="R28" s="19"/>
      <c r="S28" s="19"/>
      <c r="T28" s="19"/>
      <c r="U28" s="19"/>
      <c r="V28" s="19"/>
      <c r="W28" s="19"/>
      <c r="X28" s="19"/>
      <c r="Y28" s="19"/>
    </row>
    <row r="29" spans="1:25" outlineLevel="1" x14ac:dyDescent="0.25">
      <c r="A29" s="12"/>
      <c r="B29" s="12"/>
      <c r="C29" s="26" t="s">
        <v>53</v>
      </c>
      <c r="D29" s="27"/>
      <c r="E29" s="28"/>
      <c r="F29" s="17"/>
      <c r="G29" s="75"/>
      <c r="H29" s="64"/>
      <c r="I29" s="14"/>
      <c r="J29" s="14"/>
      <c r="K29" s="14"/>
      <c r="L29" s="14"/>
      <c r="M29" s="18"/>
      <c r="N29" s="14"/>
      <c r="O29" s="19"/>
      <c r="P29" s="19" t="s">
        <v>29</v>
      </c>
      <c r="Q29" s="19">
        <v>0</v>
      </c>
      <c r="R29" s="19"/>
      <c r="S29" s="19"/>
      <c r="T29" s="19"/>
      <c r="U29" s="19"/>
      <c r="V29" s="19"/>
      <c r="W29" s="19"/>
      <c r="X29" s="19"/>
      <c r="Y29" s="19"/>
    </row>
    <row r="30" spans="1:25" outlineLevel="1" x14ac:dyDescent="0.25">
      <c r="A30" s="12"/>
      <c r="B30" s="12"/>
      <c r="C30" s="26" t="s">
        <v>54</v>
      </c>
      <c r="D30" s="27"/>
      <c r="E30" s="28">
        <v>23.715</v>
      </c>
      <c r="F30" s="17"/>
      <c r="G30" s="75"/>
      <c r="H30" s="64"/>
      <c r="I30" s="14"/>
      <c r="J30" s="14"/>
      <c r="K30" s="14"/>
      <c r="L30" s="14"/>
      <c r="M30" s="18"/>
      <c r="N30" s="14"/>
      <c r="O30" s="19"/>
      <c r="P30" s="19" t="s">
        <v>29</v>
      </c>
      <c r="Q30" s="19">
        <v>0</v>
      </c>
      <c r="R30" s="19"/>
      <c r="S30" s="19"/>
      <c r="T30" s="19"/>
      <c r="U30" s="19"/>
      <c r="V30" s="19"/>
      <c r="W30" s="19"/>
      <c r="X30" s="19"/>
      <c r="Y30" s="19"/>
    </row>
    <row r="31" spans="1:25" outlineLevel="1" x14ac:dyDescent="0.25">
      <c r="A31" s="12">
        <v>6</v>
      </c>
      <c r="B31" s="12" t="s">
        <v>55</v>
      </c>
      <c r="C31" s="13" t="s">
        <v>56</v>
      </c>
      <c r="D31" s="14" t="s">
        <v>34</v>
      </c>
      <c r="E31" s="15">
        <v>23.715</v>
      </c>
      <c r="F31" s="16">
        <v>0</v>
      </c>
      <c r="G31" s="75">
        <f>ROUND(E31*F31,2)</f>
        <v>0</v>
      </c>
      <c r="H31" s="64"/>
      <c r="I31" s="14">
        <v>5.8279999999999998E-2</v>
      </c>
      <c r="J31" s="14">
        <f>ROUND(E31*I31,5)</f>
        <v>1.3821099999999999</v>
      </c>
      <c r="K31" s="14">
        <v>0</v>
      </c>
      <c r="L31" s="14">
        <f>ROUND(E31*K31,5)</f>
        <v>0</v>
      </c>
      <c r="M31" s="18">
        <v>0.48</v>
      </c>
      <c r="N31" s="14">
        <f>ROUND(E31*M31,2)</f>
        <v>11.38</v>
      </c>
      <c r="O31" s="19"/>
      <c r="P31" s="19" t="s">
        <v>25</v>
      </c>
      <c r="Q31" s="19"/>
      <c r="R31" s="19"/>
      <c r="S31" s="19"/>
      <c r="T31" s="19"/>
      <c r="U31" s="19"/>
      <c r="V31" s="19"/>
      <c r="W31" s="19"/>
      <c r="X31" s="19"/>
      <c r="Y31" s="19"/>
    </row>
    <row r="32" spans="1:25" outlineLevel="1" x14ac:dyDescent="0.25">
      <c r="A32" s="12"/>
      <c r="B32" s="12"/>
      <c r="C32" s="26" t="s">
        <v>53</v>
      </c>
      <c r="D32" s="27"/>
      <c r="E32" s="28"/>
      <c r="F32" s="17"/>
      <c r="G32" s="75"/>
      <c r="H32" s="64"/>
      <c r="I32" s="14"/>
      <c r="J32" s="14"/>
      <c r="K32" s="14"/>
      <c r="L32" s="14"/>
      <c r="M32" s="18"/>
      <c r="N32" s="14"/>
      <c r="O32" s="19"/>
      <c r="P32" s="19" t="s">
        <v>29</v>
      </c>
      <c r="Q32" s="19">
        <v>0</v>
      </c>
      <c r="R32" s="19"/>
      <c r="S32" s="19"/>
      <c r="T32" s="19"/>
      <c r="U32" s="19"/>
      <c r="V32" s="19"/>
      <c r="W32" s="19"/>
      <c r="X32" s="19"/>
      <c r="Y32" s="19"/>
    </row>
    <row r="33" spans="1:25" outlineLevel="1" x14ac:dyDescent="0.25">
      <c r="A33" s="12"/>
      <c r="B33" s="12"/>
      <c r="C33" s="26" t="s">
        <v>54</v>
      </c>
      <c r="D33" s="27"/>
      <c r="E33" s="28">
        <v>23.715</v>
      </c>
      <c r="F33" s="17"/>
      <c r="G33" s="75"/>
      <c r="H33" s="64"/>
      <c r="I33" s="14"/>
      <c r="J33" s="14"/>
      <c r="K33" s="14"/>
      <c r="L33" s="14"/>
      <c r="M33" s="18"/>
      <c r="N33" s="14"/>
      <c r="O33" s="19"/>
      <c r="P33" s="19" t="s">
        <v>29</v>
      </c>
      <c r="Q33" s="19">
        <v>0</v>
      </c>
      <c r="R33" s="19"/>
      <c r="S33" s="19"/>
      <c r="T33" s="19"/>
      <c r="U33" s="19"/>
      <c r="V33" s="19"/>
      <c r="W33" s="19"/>
      <c r="X33" s="19"/>
      <c r="Y33" s="19"/>
    </row>
    <row r="34" spans="1:25" ht="22.5" outlineLevel="1" x14ac:dyDescent="0.25">
      <c r="A34" s="12">
        <v>7</v>
      </c>
      <c r="B34" s="12" t="s">
        <v>57</v>
      </c>
      <c r="C34" s="13" t="s">
        <v>58</v>
      </c>
      <c r="D34" s="14" t="s">
        <v>34</v>
      </c>
      <c r="E34" s="15">
        <v>24.77</v>
      </c>
      <c r="F34" s="16">
        <v>0</v>
      </c>
      <c r="G34" s="75">
        <f>ROUND(E34*F34,2)</f>
        <v>0</v>
      </c>
      <c r="H34" s="64"/>
      <c r="I34" s="14">
        <v>3.6099999999999999E-3</v>
      </c>
      <c r="J34" s="14">
        <f>ROUND(E34*I34,5)</f>
        <v>8.9419999999999999E-2</v>
      </c>
      <c r="K34" s="14">
        <v>0</v>
      </c>
      <c r="L34" s="14">
        <f>ROUND(E34*K34,5)</f>
        <v>0</v>
      </c>
      <c r="M34" s="18">
        <v>0.36199999999999999</v>
      </c>
      <c r="N34" s="14">
        <f>ROUND(E34*M34,2)</f>
        <v>8.9700000000000006</v>
      </c>
      <c r="O34" s="19"/>
      <c r="P34" s="19" t="s">
        <v>25</v>
      </c>
      <c r="Q34" s="19"/>
      <c r="R34" s="19"/>
      <c r="S34" s="19"/>
      <c r="T34" s="19"/>
      <c r="U34" s="19"/>
      <c r="V34" s="19"/>
      <c r="W34" s="19"/>
      <c r="X34" s="19"/>
      <c r="Y34" s="19"/>
    </row>
    <row r="35" spans="1:25" outlineLevel="1" x14ac:dyDescent="0.25">
      <c r="A35" s="12"/>
      <c r="B35" s="12"/>
      <c r="C35" s="26" t="s">
        <v>59</v>
      </c>
      <c r="D35" s="27"/>
      <c r="E35" s="28"/>
      <c r="F35" s="17"/>
      <c r="G35" s="75"/>
      <c r="H35" s="64"/>
      <c r="I35" s="14"/>
      <c r="J35" s="14"/>
      <c r="K35" s="14"/>
      <c r="L35" s="14"/>
      <c r="M35" s="18"/>
      <c r="N35" s="14"/>
      <c r="O35" s="19"/>
      <c r="P35" s="19" t="s">
        <v>29</v>
      </c>
      <c r="Q35" s="19">
        <v>0</v>
      </c>
      <c r="R35" s="19"/>
      <c r="S35" s="19"/>
      <c r="T35" s="19"/>
      <c r="U35" s="19"/>
      <c r="V35" s="19"/>
      <c r="W35" s="19"/>
      <c r="X35" s="19"/>
      <c r="Y35" s="19"/>
    </row>
    <row r="36" spans="1:25" outlineLevel="1" x14ac:dyDescent="0.25">
      <c r="A36" s="12"/>
      <c r="B36" s="12"/>
      <c r="C36" s="26" t="s">
        <v>60</v>
      </c>
      <c r="D36" s="27"/>
      <c r="E36" s="28">
        <v>24.77</v>
      </c>
      <c r="F36" s="17"/>
      <c r="G36" s="75"/>
      <c r="H36" s="64"/>
      <c r="I36" s="14"/>
      <c r="J36" s="14"/>
      <c r="K36" s="14"/>
      <c r="L36" s="14"/>
      <c r="M36" s="18"/>
      <c r="N36" s="14"/>
      <c r="O36" s="19"/>
      <c r="P36" s="19" t="s">
        <v>29</v>
      </c>
      <c r="Q36" s="19">
        <v>0</v>
      </c>
      <c r="R36" s="19"/>
      <c r="S36" s="19"/>
      <c r="T36" s="19"/>
      <c r="U36" s="19"/>
      <c r="V36" s="19"/>
      <c r="W36" s="19"/>
      <c r="X36" s="19"/>
      <c r="Y36" s="19"/>
    </row>
    <row r="37" spans="1:25" outlineLevel="1" x14ac:dyDescent="0.25">
      <c r="A37" s="12">
        <v>8</v>
      </c>
      <c r="B37" s="12" t="s">
        <v>61</v>
      </c>
      <c r="C37" s="13" t="s">
        <v>62</v>
      </c>
      <c r="D37" s="14" t="s">
        <v>24</v>
      </c>
      <c r="E37" s="15">
        <v>24.77</v>
      </c>
      <c r="F37" s="16">
        <v>0</v>
      </c>
      <c r="G37" s="75">
        <f>ROUND(E37*F37,2)</f>
        <v>0</v>
      </c>
      <c r="H37" s="64"/>
      <c r="I37" s="14">
        <v>2.0000000000000002E-5</v>
      </c>
      <c r="J37" s="14">
        <f>ROUND(E37*I37,5)</f>
        <v>5.0000000000000001E-4</v>
      </c>
      <c r="K37" s="14">
        <v>0</v>
      </c>
      <c r="L37" s="14">
        <f>ROUND(E37*K37,5)</f>
        <v>0</v>
      </c>
      <c r="M37" s="18">
        <v>0.16</v>
      </c>
      <c r="N37" s="14">
        <f>ROUND(E37*M37,2)</f>
        <v>3.96</v>
      </c>
      <c r="O37" s="19"/>
      <c r="P37" s="19" t="s">
        <v>25</v>
      </c>
      <c r="Q37" s="19"/>
      <c r="R37" s="19"/>
      <c r="S37" s="19"/>
      <c r="T37" s="19"/>
      <c r="U37" s="19"/>
      <c r="V37" s="19"/>
      <c r="W37" s="19"/>
      <c r="X37" s="19"/>
      <c r="Y37" s="19"/>
    </row>
    <row r="38" spans="1:25" ht="22.5" outlineLevel="1" x14ac:dyDescent="0.25">
      <c r="A38" s="12">
        <v>9</v>
      </c>
      <c r="B38" s="12" t="s">
        <v>63</v>
      </c>
      <c r="C38" s="13" t="s">
        <v>64</v>
      </c>
      <c r="D38" s="14" t="s">
        <v>34</v>
      </c>
      <c r="E38" s="15">
        <v>24.77</v>
      </c>
      <c r="F38" s="16">
        <v>0</v>
      </c>
      <c r="G38" s="75">
        <f>ROUND(E38*F38,2)</f>
        <v>0</v>
      </c>
      <c r="H38" s="64"/>
      <c r="I38" s="14">
        <v>4.2999999999999999E-4</v>
      </c>
      <c r="J38" s="14">
        <f>ROUND(E38*I38,5)</f>
        <v>1.065E-2</v>
      </c>
      <c r="K38" s="14">
        <v>0</v>
      </c>
      <c r="L38" s="14">
        <f>ROUND(E38*K38,5)</f>
        <v>0</v>
      </c>
      <c r="M38" s="18">
        <v>7.0000000000000007E-2</v>
      </c>
      <c r="N38" s="14">
        <f>ROUND(E38*M38,2)</f>
        <v>1.73</v>
      </c>
      <c r="O38" s="19"/>
      <c r="P38" s="19" t="s">
        <v>25</v>
      </c>
      <c r="Q38" s="19"/>
      <c r="R38" s="19"/>
      <c r="S38" s="19"/>
      <c r="T38" s="19"/>
      <c r="U38" s="19"/>
      <c r="V38" s="19"/>
      <c r="W38" s="19"/>
      <c r="X38" s="19"/>
      <c r="Y38" s="19"/>
    </row>
    <row r="39" spans="1:25" outlineLevel="1" x14ac:dyDescent="0.25">
      <c r="A39" s="12">
        <v>10</v>
      </c>
      <c r="B39" s="12" t="s">
        <v>65</v>
      </c>
      <c r="C39" s="13" t="s">
        <v>66</v>
      </c>
      <c r="D39" s="14" t="s">
        <v>34</v>
      </c>
      <c r="E39" s="15">
        <v>24.77</v>
      </c>
      <c r="F39" s="16">
        <v>0</v>
      </c>
      <c r="G39" s="75">
        <f>ROUND(E39*F39,2)</f>
        <v>0</v>
      </c>
      <c r="H39" s="64"/>
      <c r="I39" s="14">
        <v>4.7299999999999998E-3</v>
      </c>
      <c r="J39" s="14">
        <f>ROUND(E39*I39,5)</f>
        <v>0.11716</v>
      </c>
      <c r="K39" s="14">
        <v>0</v>
      </c>
      <c r="L39" s="14">
        <f>ROUND(E39*K39,5)</f>
        <v>0</v>
      </c>
      <c r="M39" s="18">
        <v>0.36</v>
      </c>
      <c r="N39" s="14">
        <f>ROUND(E39*M39,2)</f>
        <v>8.92</v>
      </c>
      <c r="O39" s="19"/>
      <c r="P39" s="19" t="s">
        <v>25</v>
      </c>
      <c r="Q39" s="19"/>
      <c r="R39" s="19"/>
      <c r="S39" s="19"/>
      <c r="T39" s="19"/>
      <c r="U39" s="19"/>
      <c r="V39" s="19"/>
      <c r="W39" s="19"/>
      <c r="X39" s="19"/>
      <c r="Y39" s="19"/>
    </row>
    <row r="40" spans="1:25" x14ac:dyDescent="0.25">
      <c r="A40" s="29" t="s">
        <v>18</v>
      </c>
      <c r="B40" s="29" t="s">
        <v>67</v>
      </c>
      <c r="C40" s="30" t="s">
        <v>68</v>
      </c>
      <c r="D40" s="31"/>
      <c r="E40" s="32"/>
      <c r="F40" s="33"/>
      <c r="G40" s="76">
        <f>SUMIF(P41:P42,"&lt;&gt;NOR",G41:G42)</f>
        <v>0</v>
      </c>
      <c r="H40" s="68"/>
      <c r="I40" s="31"/>
      <c r="J40" s="31">
        <f>SUM(J41:J42)</f>
        <v>0</v>
      </c>
      <c r="K40" s="31"/>
      <c r="L40" s="31">
        <f>SUM(L41:L42)</f>
        <v>0</v>
      </c>
      <c r="M40" s="34"/>
      <c r="N40" s="31">
        <f>SUM(N41:N42)</f>
        <v>2.0699999999999998</v>
      </c>
      <c r="P40" t="s">
        <v>21</v>
      </c>
    </row>
    <row r="41" spans="1:25" outlineLevel="1" x14ac:dyDescent="0.25">
      <c r="A41" s="12">
        <v>11</v>
      </c>
      <c r="B41" s="12" t="s">
        <v>69</v>
      </c>
      <c r="C41" s="13" t="s">
        <v>70</v>
      </c>
      <c r="D41" s="14" t="s">
        <v>71</v>
      </c>
      <c r="E41" s="15">
        <v>2.21</v>
      </c>
      <c r="F41" s="16">
        <v>0</v>
      </c>
      <c r="G41" s="75">
        <f>ROUND(E41*F41,2)</f>
        <v>0</v>
      </c>
      <c r="H41" s="64"/>
      <c r="I41" s="14">
        <v>0</v>
      </c>
      <c r="J41" s="14">
        <f>ROUND(E41*I41,5)</f>
        <v>0</v>
      </c>
      <c r="K41" s="14">
        <v>0</v>
      </c>
      <c r="L41" s="14">
        <f>ROUND(E41*K41,5)</f>
        <v>0</v>
      </c>
      <c r="M41" s="18">
        <v>0.9385</v>
      </c>
      <c r="N41" s="14">
        <f>ROUND(E41*M41,2)</f>
        <v>2.0699999999999998</v>
      </c>
      <c r="O41" s="19"/>
      <c r="P41" s="19" t="s">
        <v>25</v>
      </c>
      <c r="Q41" s="19"/>
      <c r="R41" s="19"/>
      <c r="S41" s="19"/>
      <c r="T41" s="19"/>
      <c r="U41" s="19"/>
      <c r="V41" s="19"/>
      <c r="W41" s="19"/>
      <c r="X41" s="19"/>
      <c r="Y41" s="19"/>
    </row>
    <row r="42" spans="1:25" outlineLevel="1" x14ac:dyDescent="0.25">
      <c r="A42" s="38"/>
      <c r="B42" s="38"/>
      <c r="C42" s="39" t="s">
        <v>72</v>
      </c>
      <c r="D42" s="40"/>
      <c r="E42" s="41">
        <v>2.21</v>
      </c>
      <c r="F42" s="42"/>
      <c r="G42" s="77"/>
      <c r="H42" s="64"/>
      <c r="I42" s="43"/>
      <c r="J42" s="43"/>
      <c r="K42" s="43"/>
      <c r="L42" s="43"/>
      <c r="M42" s="44"/>
      <c r="N42" s="43"/>
      <c r="O42" s="19"/>
      <c r="P42" s="19" t="s">
        <v>29</v>
      </c>
      <c r="Q42" s="19">
        <v>0</v>
      </c>
      <c r="R42" s="19"/>
      <c r="S42" s="19"/>
      <c r="T42" s="19"/>
      <c r="U42" s="19"/>
      <c r="V42" s="19"/>
      <c r="W42" s="19"/>
      <c r="X42" s="19"/>
      <c r="Y42" s="19"/>
    </row>
    <row r="43" spans="1:25" x14ac:dyDescent="0.25">
      <c r="A43" s="45"/>
      <c r="B43" s="46" t="s">
        <v>73</v>
      </c>
      <c r="C43" s="47" t="s">
        <v>73</v>
      </c>
      <c r="D43" s="45"/>
      <c r="E43" s="45"/>
      <c r="F43" s="45"/>
      <c r="G43" s="78"/>
      <c r="H43" s="69"/>
      <c r="I43" s="45"/>
      <c r="J43" s="45"/>
      <c r="K43" s="45"/>
      <c r="L43" s="45"/>
      <c r="M43" s="45"/>
      <c r="N43" s="45"/>
    </row>
    <row r="44" spans="1:25" x14ac:dyDescent="0.25">
      <c r="A44" s="80"/>
      <c r="B44" s="81" t="s">
        <v>11</v>
      </c>
      <c r="C44" s="82" t="s">
        <v>73</v>
      </c>
      <c r="D44" s="83"/>
      <c r="E44" s="83"/>
      <c r="F44" s="83"/>
      <c r="G44" s="84">
        <f>G7+G11+G40</f>
        <v>0</v>
      </c>
      <c r="H44" s="85" t="s">
        <v>79</v>
      </c>
      <c r="I44" s="45"/>
      <c r="J44" s="45"/>
      <c r="K44" s="45"/>
      <c r="L44" s="45"/>
      <c r="M44" s="45"/>
      <c r="N44" s="45"/>
      <c r="P44" t="s">
        <v>74</v>
      </c>
    </row>
    <row r="45" spans="1:25" x14ac:dyDescent="0.25">
      <c r="A45" s="45"/>
      <c r="B45" s="46" t="s">
        <v>73</v>
      </c>
      <c r="C45" s="47" t="s">
        <v>73</v>
      </c>
      <c r="D45" s="45"/>
      <c r="E45" s="45"/>
      <c r="F45" s="45"/>
      <c r="G45" s="78"/>
      <c r="H45" s="79" t="s">
        <v>80</v>
      </c>
      <c r="I45" s="45"/>
      <c r="J45" s="45"/>
      <c r="K45" s="45"/>
      <c r="L45" s="45"/>
      <c r="M45" s="45"/>
      <c r="N45" s="45"/>
    </row>
    <row r="46" spans="1:25" x14ac:dyDescent="0.25">
      <c r="A46" s="45"/>
      <c r="B46" s="46" t="s">
        <v>73</v>
      </c>
      <c r="C46" s="47" t="s">
        <v>73</v>
      </c>
      <c r="D46" s="45"/>
      <c r="E46" s="45"/>
      <c r="F46" s="45"/>
      <c r="G46" s="78"/>
      <c r="H46" s="69"/>
      <c r="I46" s="45"/>
      <c r="J46" s="45"/>
      <c r="K46" s="45"/>
      <c r="L46" s="45"/>
      <c r="M46" s="45"/>
      <c r="N46" s="45"/>
    </row>
    <row r="47" spans="1:25" x14ac:dyDescent="0.25">
      <c r="C47" s="49"/>
      <c r="P47" t="s">
        <v>75</v>
      </c>
    </row>
  </sheetData>
  <sheetProtection password="C014" sheet="1" objects="1" scenarios="1" sort="0" autoFilter="0"/>
  <autoFilter ref="A6:T46"/>
  <mergeCells count="4">
    <mergeCell ref="A1:G1"/>
    <mergeCell ref="C2:G2"/>
    <mergeCell ref="C3:G3"/>
    <mergeCell ref="C9:G9"/>
  </mergeCells>
  <pageMargins left="0.70866141732283472" right="0.70866141732283472" top="0.78740157480314965" bottom="0.78740157480314965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VV_oprava opěrné stěny</vt:lpstr>
      <vt:lpstr>'VV_oprava opěrné stěny'!Oblast_tisku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Mrkvicová</dc:creator>
  <cp:lastModifiedBy>Soňa Mrkvicová</cp:lastModifiedBy>
  <cp:lastPrinted>2023-10-02T09:40:07Z</cp:lastPrinted>
  <dcterms:created xsi:type="dcterms:W3CDTF">2023-10-02T09:35:31Z</dcterms:created>
  <dcterms:modified xsi:type="dcterms:W3CDTF">2023-10-02T10:42:51Z</dcterms:modified>
</cp:coreProperties>
</file>